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85" windowWidth="19440" windowHeight="982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12" i="4" l="1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<sst xmlns="http://schemas.openxmlformats.org/spreadsheetml/2006/main" count="982" uniqueCount="380">
  <si>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</si>
  <si>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</si>
  <si>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</si>
  <si>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</si>
  <si>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</si>
  <si>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</si>
  <si>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</si>
  <si>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</si>
  <si>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</si>
  <si>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</si>
  <si>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</si>
  <si>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</si>
  <si>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</si>
  <si>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</si>
  <si>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</si>
  <si>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</si>
  <si>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</si>
  <si>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</si>
  <si>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</si>
  <si>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</si>
  <si>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</si>
  <si>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</si>
  <si>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</si>
  <si>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</si>
  <si>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</si>
  <si>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</si>
  <si>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</si>
  <si>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</si>
  <si>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</si>
  <si>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</si>
  <si>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</si>
  <si>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</si>
  <si>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</si>
  <si>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</si>
  <si>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</si>
  <si>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</si>
  <si>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</si>
  <si>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</si>
  <si>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</si>
  <si>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</si>
  <si>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</si>
  <si>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</si>
  <si>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</si>
  <si>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</si>
  <si>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</si>
  <si>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</si>
  <si>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</si>
  <si>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</si>
  <si>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</si>
  <si>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</si>
  <si>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</si>
  <si>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</si>
  <si>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</si>
  <si>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</si>
  <si>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</si>
  <si>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</si>
  <si>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</si>
  <si>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</si>
  <si>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</si>
  <si>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</si>
  <si>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</si>
  <si>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</si>
  <si>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</si>
  <si>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</si>
  <si>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</si>
  <si>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</si>
  <si>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</si>
  <si>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</si>
  <si>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</si>
  <si>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</si>
  <si>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</si>
  <si>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</si>
  <si>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</si>
  <si>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</si>
  <si>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</si>
  <si>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</si>
  <si>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</si>
  <si>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</si>
  <si>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</si>
  <si>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</si>
  <si>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</si>
  <si>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</si>
  <si>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</si>
  <si>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</si>
  <si>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</si>
  <si>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</si>
  <si>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</si>
  <si>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</si>
  <si>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</si>
  <si>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</si>
  <si>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</si>
  <si>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</si>
  <si>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</si>
  <si>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</si>
  <si>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</si>
  <si>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</si>
  <si>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</si>
  <si>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</si>
  <si>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</si>
  <si>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</si>
  <si>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</si>
  <si>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</si>
  <si>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</si>
  <si>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</si>
  <si>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</si>
  <si>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</si>
  <si>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</si>
  <si>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</si>
  <si>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</si>
  <si>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</si>
  <si>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</si>
  <si>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</si>
  <si>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</si>
  <si>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</si>
  <si>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</si>
  <si>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</si>
  <si>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</si>
  <si>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</si>
  <si>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</si>
  <si>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</si>
  <si>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</si>
  <si>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</si>
  <si>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</si>
  <si>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</si>
  <si>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</si>
  <si>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</si>
  <si>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</si>
  <si>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</si>
  <si>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</si>
  <si>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</si>
  <si>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</si>
  <si>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</si>
  <si>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</si>
  <si>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</si>
  <si>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</si>
  <si>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</si>
  <si>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</si>
  <si>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</si>
  <si>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</si>
  <si>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</si>
  <si>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</si>
  <si>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</si>
  <si>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</si>
  <si>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</si>
  <si>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</si>
  <si>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</si>
  <si>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</si>
  <si>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</si>
  <si>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</si>
  <si>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</si>
  <si>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</si>
  <si>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</si>
  <si>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</si>
  <si>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</si>
  <si>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</si>
  <si>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</si>
  <si>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</si>
  <si>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</si>
  <si>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</si>
  <si>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</si>
  <si>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</si>
  <si>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</si>
  <si>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</si>
  <si>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</si>
  <si>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</si>
  <si>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</si>
  <si>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</si>
  <si>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</si>
  <si>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</si>
  <si>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</si>
  <si>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</si>
  <si>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</si>
  <si>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</si>
  <si>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</si>
  <si>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</si>
  <si>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</si>
  <si>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</si>
  <si>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</si>
  <si>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</si>
  <si>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</si>
  <si>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</si>
  <si>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</si>
  <si>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</si>
  <si>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</si>
  <si>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</si>
  <si>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</si>
  <si>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</si>
  <si>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</si>
  <si>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</si>
  <si>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</si>
  <si>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</si>
  <si>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</si>
  <si>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</si>
  <si>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</si>
  <si>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</si>
  <si>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</si>
  <si>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</si>
  <si>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</si>
  <si>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</si>
  <si>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</si>
  <si>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</si>
  <si>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</si>
  <si>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</si>
  <si>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</si>
  <si>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</si>
  <si>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</si>
  <si>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</si>
  <si>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</si>
  <si>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</si>
  <si>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</si>
  <si>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</si>
  <si>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</si>
  <si>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</si>
  <si>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</si>
  <si>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</si>
  <si>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</si>
  <si>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</si>
  <si>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</si>
  <si>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</si>
  <si>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</si>
  <si>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</si>
  <si>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</si>
  <si>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</si>
  <si>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</si>
  <si>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</si>
  <si>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</si>
  <si>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</si>
  <si>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</si>
  <si>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</si>
  <si>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</si>
  <si>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</si>
  <si>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</si>
  <si>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</si>
  <si>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</si>
  <si>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</si>
  <si>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</si>
  <si>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</si>
  <si>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</si>
  <si>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</si>
  <si>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</si>
  <si>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</si>
  <si>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</si>
  <si>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</si>
  <si>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</si>
  <si>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</si>
  <si>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</si>
  <si>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</si>
  <si>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</si>
  <si>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</si>
  <si>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</si>
  <si>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</si>
  <si>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</si>
  <si>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</si>
  <si>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</si>
  <si>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</si>
  <si>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</si>
  <si>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</si>
  <si>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</si>
  <si>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</si>
  <si>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</si>
  <si>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</si>
  <si>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</si>
  <si>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</si>
  <si>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</si>
  <si>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</si>
  <si>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</si>
  <si>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</si>
  <si>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</si>
  <si>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</si>
  <si>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</si>
  <si>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</si>
  <si>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</si>
  <si>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</si>
  <si>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</si>
  <si>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</si>
  <si>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</si>
  <si>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</si>
  <si>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</si>
  <si>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</si>
  <si>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</si>
  <si>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</si>
  <si>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</si>
  <si>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</si>
  <si>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</si>
  <si>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</si>
  <si>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</si>
  <si>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</si>
  <si>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</si>
  <si>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</si>
  <si>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</si>
  <si>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</si>
  <si>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</si>
  <si>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</si>
  <si>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</si>
  <si>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</si>
  <si>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</si>
  <si>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</si>
  <si>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</si>
  <si>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</si>
  <si>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</si>
  <si>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</si>
  <si>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</si>
  <si>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</si>
  <si>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</si>
  <si>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</si>
  <si>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</si>
  <si>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</si>
  <si>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</si>
  <si>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</si>
  <si>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</si>
  <si>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</si>
  <si>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</si>
  <si>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</si>
  <si>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</si>
  <si>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</si>
  <si>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</si>
  <si>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</si>
  <si>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</si>
  <si>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</si>
  <si>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</si>
  <si>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</si>
  <si>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</si>
  <si>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</si>
  <si>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</si>
  <si>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</si>
  <si>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</si>
  <si>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</si>
  <si>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</si>
  <si>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</si>
  <si>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</si>
  <si>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</si>
  <si>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</si>
  <si>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</si>
  <si>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</si>
  <si>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</si>
  <si>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</si>
  <si>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</si>
  <si>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</si>
  <si>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</si>
  <si>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</si>
  <si>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</si>
  <si>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</si>
  <si>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</si>
  <si>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</si>
  <si>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</si>
  <si>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</si>
  <si>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</si>
  <si>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</si>
  <si>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</si>
  <si>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</si>
  <si>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</si>
  <si>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</si>
  <si>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</si>
  <si>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</si>
  <si>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</si>
  <si>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</si>
  <si>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</si>
  <si>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</si>
  <si>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</si>
  <si>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</si>
  <si>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</si>
  <si>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</si>
  <si>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</si>
  <si>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</si>
  <si>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</si>
  <si>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</si>
  <si>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</si>
  <si>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</si>
  <si>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</si>
  <si>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</si>
  <si>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</si>
  <si>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</si>
  <si>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_____________ Е.В. Клухина</t>
  </si>
  <si>
    <t>ул. Центральная д.10</t>
  </si>
  <si>
    <t>ул. Центральная д.11</t>
  </si>
  <si>
    <t>ул. Центральная д.12</t>
  </si>
  <si>
    <t>ул. Центральная, д. 10 - ул.Центральная, д. 11,12</t>
  </si>
  <si>
    <t>м2</t>
  </si>
  <si>
    <t>шт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</si>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</sst>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356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362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357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358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359</v>
      </c>
      <c r="D31" s="8" t="s">
        <v>95</v>
      </c>
      <c r="E31" t="s">
        <v>360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361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354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355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353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352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368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368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368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344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345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346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381" zoomScale="130" zoomScaleNormal="120" zoomScaleSheetLayoutView="130" workbookViewId="0">
      <selection activeCell="G381" sqref="G38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372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4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43026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376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10495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f>E25+F25+G25+H25</f>
        <v>566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38</v>
      </c>
      <c r="F25" s="82">
        <v>65</v>
      </c>
      <c r="G25" s="82">
        <v>348</v>
      </c>
      <c r="H25" s="82">
        <v>115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10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 t="s">
        <v>379</v>
      </c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53</v>
      </c>
      <c r="G89" s="141">
        <v>1260</v>
      </c>
      <c r="H89" s="142">
        <v>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360</v>
      </c>
      <c r="F90" s="158" t="s">
        <v>231</v>
      </c>
      <c r="G90" s="141">
        <v>1.5</v>
      </c>
      <c r="H90" s="142">
        <v>11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231</v>
      </c>
      <c r="G91" s="141"/>
      <c r="H91" s="142">
        <v>5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258</v>
      </c>
      <c r="F92" s="158" t="s">
        <v>231</v>
      </c>
      <c r="G92" s="141">
        <v>400</v>
      </c>
      <c r="H92" s="142">
        <v>1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366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275</v>
      </c>
      <c r="G130" s="141">
        <v>500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365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170</v>
      </c>
      <c r="G171" s="141">
        <v>50</v>
      </c>
      <c r="H171" s="142">
        <v>10</v>
      </c>
      <c r="I171" s="159"/>
    </row>
    <row r="172" spans="1:9" ht="12.75" customHeight="1" x14ac:dyDescent="0.25">
      <c r="A172" s="157">
        <f>IF(B172="","",COUNTA($B$171:B172))</f>
        <v>2</v>
      </c>
      <c r="B172" s="69" t="s">
        <v>204</v>
      </c>
      <c r="C172" s="158" t="s">
        <v>52</v>
      </c>
      <c r="D172" s="158"/>
      <c r="E172" s="158" t="s">
        <v>323</v>
      </c>
      <c r="F172" s="163" t="s">
        <v>209</v>
      </c>
      <c r="G172" s="141">
        <v>100</v>
      </c>
      <c r="H172" s="142">
        <v>15</v>
      </c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364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207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>Материал</v>
      </c>
      <c r="E208" s="55" t="str">
        <f>IFERROR(INDEX(Инвентаризация!$B$52:$I$284,MATCH($B208,Инвентаризация!$B$52:$B$284,0),COLUMN()-1),"")</f>
        <v>Возрастная группа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Нет характеристик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209</v>
      </c>
      <c r="G212" s="141"/>
      <c r="H212" s="142">
        <v>300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108</v>
      </c>
      <c r="D213" s="158" t="s">
        <v>94</v>
      </c>
      <c r="E213" s="158" t="s">
        <v>151</v>
      </c>
      <c r="F213" s="158" t="s">
        <v>231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20</v>
      </c>
      <c r="D214" s="158" t="s">
        <v>94</v>
      </c>
      <c r="E214" s="158" t="s">
        <v>151</v>
      </c>
      <c r="F214" s="158" t="s">
        <v>231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83</v>
      </c>
      <c r="C215" s="158" t="s">
        <v>229</v>
      </c>
      <c r="D215" s="158" t="s">
        <v>52</v>
      </c>
      <c r="E215" s="158"/>
      <c r="F215" s="158" t="s">
        <v>209</v>
      </c>
      <c r="G215" s="141"/>
      <c r="H215" s="142">
        <v>100</v>
      </c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363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53</v>
      </c>
      <c r="G253" s="141"/>
      <c r="H253" s="142">
        <v>20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/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367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368</v>
      </c>
      <c r="H333" s="132" t="s">
        <v>369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1990</v>
      </c>
      <c r="H335" s="142">
        <v>3674.5</v>
      </c>
      <c r="I335" s="159" t="s">
        <v>373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1992</v>
      </c>
      <c r="H336" s="142">
        <v>3596.5</v>
      </c>
      <c r="I336" s="159" t="s">
        <v>374</v>
      </c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1994</v>
      </c>
      <c r="H337" s="142">
        <v>4788.3999999999996</v>
      </c>
      <c r="I337" s="159" t="s">
        <v>375</v>
      </c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351</v>
      </c>
      <c r="E372" s="132" t="s">
        <v>338</v>
      </c>
      <c r="F372" s="132" t="s">
        <v>329</v>
      </c>
      <c r="G372" s="133" t="s">
        <v>349</v>
      </c>
      <c r="H372" s="132" t="s">
        <v>350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44</v>
      </c>
      <c r="C373" s="51" t="s">
        <v>35</v>
      </c>
      <c r="D373" s="51" t="s">
        <v>340</v>
      </c>
      <c r="E373" s="136" t="s">
        <v>339</v>
      </c>
      <c r="F373" s="137">
        <v>500</v>
      </c>
      <c r="G373" s="137">
        <v>200</v>
      </c>
      <c r="H373" s="138">
        <f>IF(G373="","",F373*G373)</f>
        <v>100000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346</v>
      </c>
      <c r="E374" s="136" t="s">
        <v>378</v>
      </c>
      <c r="F374" s="137">
        <v>11</v>
      </c>
      <c r="G374" s="137">
        <v>12600</v>
      </c>
      <c r="H374" s="138">
        <f>IF(G374="","",F374*G374)</f>
        <v>138600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177</v>
      </c>
      <c r="D375" s="51" t="s">
        <v>346</v>
      </c>
      <c r="E375" s="136" t="s">
        <v>378</v>
      </c>
      <c r="F375" s="137">
        <v>5</v>
      </c>
      <c r="G375" s="137">
        <v>3850</v>
      </c>
      <c r="H375" s="138">
        <f t="shared" ref="H375:H407" si="0">IF(G375="","",F375*G375)</f>
        <v>19250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204</v>
      </c>
      <c r="D376" s="51" t="s">
        <v>345</v>
      </c>
      <c r="E376" s="136" t="s">
        <v>377</v>
      </c>
      <c r="F376" s="137">
        <v>150</v>
      </c>
      <c r="G376" s="137">
        <v>2670</v>
      </c>
      <c r="H376" s="138">
        <f t="shared" si="0"/>
        <v>400500</v>
      </c>
      <c r="I376" s="136"/>
    </row>
    <row r="377" spans="1:9" ht="12.75" customHeight="1" x14ac:dyDescent="0.25">
      <c r="A377" s="157">
        <v>5</v>
      </c>
      <c r="B377" s="51" t="s">
        <v>192</v>
      </c>
      <c r="C377" s="51" t="s">
        <v>158</v>
      </c>
      <c r="D377" s="51" t="s">
        <v>345</v>
      </c>
      <c r="E377" s="136" t="s">
        <v>377</v>
      </c>
      <c r="F377" s="137">
        <v>300</v>
      </c>
      <c r="G377" s="137">
        <v>2500</v>
      </c>
      <c r="H377" s="138">
        <f t="shared" si="0"/>
        <v>750000</v>
      </c>
      <c r="I377" s="136"/>
    </row>
    <row r="378" spans="1:9" ht="12.75" customHeight="1" x14ac:dyDescent="0.25">
      <c r="A378" s="157"/>
      <c r="B378" s="51" t="s">
        <v>197</v>
      </c>
      <c r="C378" s="51" t="s">
        <v>59</v>
      </c>
      <c r="D378" s="51" t="s">
        <v>344</v>
      </c>
      <c r="E378" s="136" t="s">
        <v>377</v>
      </c>
      <c r="F378" s="137">
        <v>500</v>
      </c>
      <c r="G378" s="137">
        <v>2000</v>
      </c>
      <c r="H378" s="138">
        <f t="shared" si="0"/>
        <v>1000000</v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370</v>
      </c>
      <c r="H409" s="156">
        <f>SUM(H373:H407)</f>
        <v>2408350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2017-11-27T14:10:22Z</dcterms:modified>
</cp:coreProperties>
</file>